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3" i="1"/>
  <c r="P35" i="1"/>
  <c r="P28" i="1"/>
  <c r="P29" i="1"/>
  <c r="P19" i="1"/>
  <c r="P38" i="1"/>
  <c r="P15" i="1"/>
  <c r="P36" i="1"/>
  <c r="P39" i="1"/>
  <c r="P42" i="1"/>
  <c r="P32" i="1"/>
  <c r="P37" i="1"/>
  <c r="P40" i="1"/>
  <c r="P14" i="1"/>
  <c r="P17" i="1"/>
  <c r="P31" i="1"/>
  <c r="P21" i="1"/>
  <c r="P22" i="1"/>
  <c r="P41" i="1"/>
  <c r="P34" i="1"/>
  <c r="P20" i="1"/>
  <c r="P26" i="1"/>
  <c r="P24" i="1"/>
  <c r="P30" i="1"/>
  <c r="P16" i="1"/>
  <c r="P25" i="1"/>
  <c r="P18" i="1"/>
  <c r="P23" i="1"/>
  <c r="P27" i="1"/>
  <c r="P33"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H21" i="1"/>
  <c r="D42" i="1"/>
  <c r="D24" i="1"/>
  <c r="D28" i="1"/>
  <c r="H43" i="1"/>
  <c r="H17" i="1"/>
  <c r="D31" i="1"/>
  <c r="H36" i="1"/>
  <c r="H22" i="1"/>
  <c r="D37" i="1"/>
  <c r="D15" i="1"/>
  <c r="D34" i="1"/>
  <c r="H26" i="1"/>
  <c r="H32" i="1"/>
  <c r="D14" i="1"/>
  <c r="H13" i="1"/>
  <c r="D38" i="1"/>
  <c r="D40" i="1"/>
  <c r="D39" i="1"/>
  <c r="D41" i="1"/>
  <c r="D33" i="1"/>
  <c r="H29" i="1"/>
  <c r="D21" i="1"/>
  <c r="H30" i="1"/>
  <c r="H31" i="1"/>
  <c r="H23" i="1"/>
  <c r="H33" i="1"/>
  <c r="D16" i="1"/>
  <c r="D23" i="1"/>
  <c r="H14" i="1"/>
  <c r="D26" i="1"/>
  <c r="H37" i="1"/>
  <c r="D27" i="1"/>
  <c r="H39" i="1"/>
  <c r="H38" i="1"/>
  <c r="H24" i="1"/>
  <c r="H16" i="1"/>
  <c r="D19" i="1"/>
  <c r="D35" i="1"/>
  <c r="H19" i="1"/>
  <c r="D29" i="1"/>
  <c r="H18" i="1"/>
  <c r="H25" i="1"/>
  <c r="D17" i="1"/>
  <c r="H41" i="1"/>
  <c r="D36" i="1"/>
  <c r="D32" i="1"/>
  <c r="H40" i="1"/>
  <c r="D18" i="1"/>
  <c r="H28" i="1"/>
  <c r="D43" i="1"/>
  <c r="D25" i="1"/>
  <c r="H35" i="1"/>
  <c r="H20" i="1"/>
  <c r="H15" i="1"/>
  <c r="D20" i="1"/>
  <c r="H27" i="1"/>
  <c r="D30" i="1"/>
  <c r="D22" i="1"/>
  <c r="H42" i="1"/>
  <c r="D13" i="1"/>
  <c r="H34"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23" i="1"/>
  <c r="L16" i="1"/>
  <c r="L20" i="1"/>
  <c r="L25" i="1"/>
  <c r="L31" i="1"/>
  <c r="L35" i="1"/>
  <c r="L39" i="1"/>
  <c r="L30" i="1"/>
  <c r="L24" i="1"/>
  <c r="L38" i="1"/>
  <c r="L21" i="1"/>
  <c r="L43" i="1"/>
  <c r="L14" i="1"/>
  <c r="L17" i="1"/>
  <c r="L28" i="1"/>
  <c r="L34" i="1"/>
  <c r="L41" i="1"/>
  <c r="L22" i="1"/>
  <c r="L19" i="1"/>
  <c r="L42" i="1"/>
  <c r="L32" i="1"/>
  <c r="L29" i="1"/>
  <c r="L15" i="1"/>
  <c r="L33" i="1"/>
  <c r="L40" i="1"/>
  <c r="L27" i="1"/>
  <c r="L37" i="1"/>
  <c r="L36" i="1"/>
  <c r="L18" i="1"/>
  <c r="L13" i="1"/>
  <c r="L26"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<sst xmlns="http://schemas.openxmlformats.org/spreadsheetml/2006/main" count="570" uniqueCount="246">
  <si>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</si>
  <si>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</si>
  <si>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</si>
  <si>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</si>
  <si>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</si>
  <si>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</si>
  <si>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</si>
  <si>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</si>
  <si>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</si>
  <si>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</si>
  <si>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</si>
  <si>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</si>
  <si>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</si>
  <si>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</si>
  <si>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</si>
  <si>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</si>
  <si>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</si>
  <si>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</si>
  <si>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</si>
  <si>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</si>
  <si>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</si>
  <si>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</si>
  <si>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</si>
  <si>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</si>
  <si>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</si>
  <si>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</si>
  <si>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</si>
  <si>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</si>
  <si>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</si>
  <si>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</si>
  <si>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</si>
  <si>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</si>
  <si>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</si>
  <si>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</si>
  <si>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</si>
  <si>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</si>
  <si>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</si>
  <si>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</si>
  <si>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</si>
  <si>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</si>
  <si>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</si>
  <si>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</si>
  <si>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</si>
  <si>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</si>
  <si>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</si>
  <si>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</si>
  <si>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</si>
  <si>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</si>
  <si>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</si>
  <si>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</si>
  <si>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</si>
  <si>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</si>
  <si>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</si>
  <si>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</si>
  <si>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</si>
  <si>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</si>
  <si>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</si>
  <si>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</si>
  <si>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</si>
  <si>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</si>
  <si>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</si>
  <si>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</si>
  <si>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</si>
  <si>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</si>
  <si>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</si>
  <si>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</si>
  <si>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</si>
  <si>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</si>
  <si>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</si>
  <si>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</si>
  <si>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</si>
  <si>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</si>
  <si>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</si>
  <si>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</si>
  <si>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</si>
  <si>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</si>
  <si>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</si>
  <si>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</si>
  <si>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</si>
  <si>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</si>
  <si>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</si>
  <si>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</si>
  <si>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</si>
  <si>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</si>
  <si>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</si>
  <si>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</si>
  <si>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</si>
  <si>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</si>
  <si>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</si>
  <si>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</si>
  <si>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</si>
  <si>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</si>
  <si>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</si>
  <si>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</si>
  <si>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</si>
  <si>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</si>
  <si>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</si>
  <si>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</si>
  <si>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</si>
  <si>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</si>
  <si>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</si>
  <si>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</si>
  <si>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</si>
  <si>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</si>
  <si>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</si>
  <si>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</si>
  <si>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</si>
  <si>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</si>
  <si>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</si>
  <si>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</si>
  <si>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</si>
  <si>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</si>
  <si>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</si>
  <si>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</si>
  <si>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</si>
  <si>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</si>
  <si>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</si>
  <si>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</si>
  <si>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</si>
  <si>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</si>
  <si>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</si>
  <si>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</si>
  <si>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</si>
  <si>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</si>
  <si>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</si>
  <si>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</si>
  <si>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</si>
  <si>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</si>
  <si>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</si>
  <si>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</si>
  <si>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</si>
  <si>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</si>
  <si>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</si>
  <si>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</si>
  <si>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</si>
  <si>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</si>
  <si>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</si>
  <si>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</si>
  <si>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</si>
  <si>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</si>
  <si>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</si>
  <si>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</si>
  <si>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</si>
  <si>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</si>
  <si>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</si>
  <si>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</si>
  <si>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</si>
  <si>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</si>
  <si>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</si>
  <si>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</si>
  <si>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</si>
  <si>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</si>
  <si>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</si>
  <si>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</si>
  <si>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</si>
  <si>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</si>
  <si>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</si>
  <si>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</si>
  <si>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</si>
  <si>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</si>
  <si>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</si>
  <si>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</si>
  <si>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</si>
  <si>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</si>
  <si>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</si>
  <si>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</si>
  <si>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</si>
  <si>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</si>
  <si>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</si>
  <si>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</si>
  <si>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</si>
  <si>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</si>
  <si>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</si>
  <si>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</si>
  <si>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</si>
  <si>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</si>
  <si>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</si>
  <si>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</si>
  <si>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</si>
  <si>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</si>
  <si>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</si>
  <si>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</si>
  <si>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</si>
  <si>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</si>
  <si>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</si>
  <si>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</si>
  <si>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</si>
  <si>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</si>
  <si>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</si>
  <si>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</si>
  <si>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</si>
  <si>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</si>
  <si>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</si>
  <si>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</si>
  <si>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</si>
  <si>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</si>
  <si>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</si>
  <si>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</si>
  <si>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</si>
  <si>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</si>
  <si>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</si>
  <si>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</si>
  <si>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</si>
  <si>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</si>
  <si>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</si>
  <si>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</si>
  <si>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</si>
  <si>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</si>
  <si>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</si>
  <si>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</si>
  <si>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</si>
  <si>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</si>
  <si>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</si>
  <si>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</si>
  <si>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</si>
  <si>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</si>
  <si>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</si>
  <si>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</si>
  <si>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</si>
  <si>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</si>
  <si>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</si>
  <si>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</si>
  <si>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</si>
  <si>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</si>
  <si>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</si>
  <si>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</si>
  <si>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</si>
  <si>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</si>
  <si>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</si>
  <si>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</si>
  <si>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</si>
  <si>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</si>
  <si>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</si>
  <si>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</si>
  <si>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</si>
  <si>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</si>
  <si>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放送</t>
    <rPh sb="0" eb="2">
      <t>ホウソウ</t>
    </rPh>
    <phoneticPr fontId="1"/>
  </si>
  <si>
    <t>○</t>
  </si>
  <si>
    <t>□</t>
  </si>
  <si>
    <t>NHｋ杯高校放送コンテスト</t>
    <rPh sb="3" eb="4">
      <t>ハイ</t>
    </rPh>
    <rPh sb="4" eb="8">
      <t>コウコウホウソウ</t>
    </rPh>
    <phoneticPr fontId="1"/>
  </si>
  <si>
    <t>△</t>
  </si>
  <si>
    <t>大運動会準備開始</t>
    <rPh sb="0" eb="4">
      <t>ダイウンドウカイ</t>
    </rPh>
    <rPh sb="4" eb="6">
      <t>ジュンビ</t>
    </rPh>
    <rPh sb="6" eb="8">
      <t>カイシ</t>
    </rPh>
    <phoneticPr fontId="1"/>
  </si>
  <si>
    <t>「社会を明るくする運動」司会(7/8)</t>
    <rPh sb="1" eb="3">
      <t>シャカイ</t>
    </rPh>
    <rPh sb="4" eb="5">
      <t>アカ</t>
    </rPh>
    <rPh sb="9" eb="11">
      <t>ウンドウ</t>
    </rPh>
    <rPh sb="12" eb="14">
      <t>シカイ</t>
    </rPh>
    <phoneticPr fontId="1"/>
  </si>
  <si>
    <t>文化祭(6/2.3)</t>
    <rPh sb="0" eb="3">
      <t>ブンカサイ</t>
    </rPh>
    <phoneticPr fontId="1"/>
  </si>
  <si>
    <t>　　　　福岡地区大会(4/29.30)</t>
    <phoneticPr fontId="1"/>
  </si>
  <si>
    <t>　　　　　　　福岡県大会(6/4)</t>
    <rPh sb="9" eb="10">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</si>
</sst>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81">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xf numFmtId="0" fontId="0" fillId="0" borderId="0" xfId="0" applyBorder="1" applyAlignment="1" applyProtection="1">
      <alignment vertical="center"/>
      <protection locked="0"/>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topLeftCell="A2" zoomScaleNormal="100" zoomScaleSheetLayoutView="100" workbookViewId="0">
      <selection activeCell="Q6" sqref="Q6"/>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72" t="s">
        <v>236</v>
      </c>
      <c r="J2" s="73"/>
      <c r="K2" s="74"/>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2</v>
      </c>
      <c r="F6" s="17" t="s">
        <v>13</v>
      </c>
      <c r="G6" s="15"/>
      <c r="H6" s="16" t="s">
        <v>10</v>
      </c>
      <c r="I6" s="28">
        <f>COUNTIFS(I$13:I$43,"□",J$13:J$43,"□")+COUNTIFS(I$13:I$43,"□",J$13:J$43,"")+COUNTIFS(I$13:I$43,"",J$13:J$43,"□")</f>
        <v>0</v>
      </c>
      <c r="J6" s="17" t="s">
        <v>13</v>
      </c>
      <c r="K6" s="15"/>
      <c r="L6" s="16" t="s">
        <v>10</v>
      </c>
      <c r="M6" s="28">
        <f>COUNTIFS(M$13:M$43,"□",N$13:N$43,"□")+COUNTIFS(M$13:M$43,"□",N$13:N$43,"")+COUNTIFS(M$13:M$43,"",N$13:N$43,"□")</f>
        <v>1</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17</v>
      </c>
      <c r="F7" s="19" t="s">
        <v>13</v>
      </c>
      <c r="G7" s="18"/>
      <c r="H7" s="14" t="s">
        <v>8</v>
      </c>
      <c r="I7" s="29">
        <f>COUNTIFS(I$13:I$43,"○",J$13:J$43,"○")+COUNTIFS(I$13:I$43,"○",J$13:J$43,"")+COUNTIFS(I$13:I$43,"",J$13:J$43,"○")+COUNTIFS(I$13:I$43,"△",J$13:J$43,"△")+COUNTIFS(I$13:I$43,"△",J$13:J$43,"")+COUNTIFS(I$13:I$43,"",J$13:J$43,"△")+COUNTIFS(I$13:I$43,"☆",J$13:J$43,"☆")+COUNTIFS(I$13:I$43,"☆",J$13:J$43,"")+COUNTIFS(I$13:I$43,"",J$13:J$43,"☆")</f>
        <v>11</v>
      </c>
      <c r="J7" s="19" t="s">
        <v>13</v>
      </c>
      <c r="K7" s="18"/>
      <c r="L7" s="14" t="s">
        <v>8</v>
      </c>
      <c r="M7" s="29">
        <f>COUNTIFS(M$13:M$43,"○",N$13:N$43,"○")+COUNTIFS(M$13:M$43,"○",N$13:N$43,"")+COUNTIFS(M$13:M$43,"",N$13:N$43,"○")+COUNTIFS(M$13:M$43,"△",N$13:N$43,"△")+COUNTIFS(M$13:M$43,"△",N$13:N$43,"")+COUNTIFS(M$13:M$43,"",N$13:N$43,"△")+COUNTIFS(M$13:M$43,"☆",N$13:N$43,"☆")+COUNTIFS(M$13:M$43,"☆",N$13:N$43,"")+COUNTIFS(M$13:M$43,"",N$13:N$43,"☆")</f>
        <v>14</v>
      </c>
      <c r="N7" s="19" t="s">
        <v>13</v>
      </c>
      <c r="O7" s="18"/>
      <c r="P7" s="14" t="s">
        <v>8</v>
      </c>
      <c r="Q7" s="29">
        <f>COUNTIFS(Q$13:Q$43,"○",R$13:R$43,"○")+COUNTIFS(Q$13:Q$43,"○",R$13:R$43,"")+COUNTIFS(Q$13:Q$43,"",R$13:R$43,"○")+COUNTIFS(Q$13:Q$43,"△",R$13:R$43,"△")+COUNTIFS(Q$13:Q$43,"△",R$13:R$43,"")+COUNTIFS(Q$13:Q$43,"",R$13:R$43,"△")+COUNTIFS(Q$13:Q$43,"☆",R$13:R$43,"☆")+COUNTIFS(Q$13:Q$43,"☆",R$13:R$43,"")+COUNTIFS(Q$13:Q$43,"",R$13:R$43,"☆")</f>
        <v>19</v>
      </c>
      <c r="R7" s="19" t="s">
        <v>13</v>
      </c>
    </row>
    <row r="8" spans="2:18" x14ac:dyDescent="0.4">
      <c r="C8" s="20"/>
      <c r="D8" s="21" t="s">
        <v>9</v>
      </c>
      <c r="E8" s="30">
        <f>(COUNTA(C$13:C$43)-COUNTBLANK(C$13:C$43))-SUM(E$6:E$7)</f>
        <v>11</v>
      </c>
      <c r="F8" s="22" t="s">
        <v>13</v>
      </c>
      <c r="G8" s="20"/>
      <c r="H8" s="21" t="s">
        <v>9</v>
      </c>
      <c r="I8" s="30">
        <f>(COUNTA(G$13:G$43)-COUNTBLANK(G$13:G$43))-SUM(I$6:I$7)</f>
        <v>20</v>
      </c>
      <c r="J8" s="22" t="s">
        <v>13</v>
      </c>
      <c r="K8" s="20"/>
      <c r="L8" s="21" t="s">
        <v>9</v>
      </c>
      <c r="M8" s="30">
        <f>(COUNTA(K$13:K$43)-COUNTBLANK(K$13:K$43))-SUM(M$6:M$7)</f>
        <v>15</v>
      </c>
      <c r="N8" s="22" t="s">
        <v>13</v>
      </c>
      <c r="O8" s="20"/>
      <c r="P8" s="21" t="s">
        <v>9</v>
      </c>
      <c r="Q8" s="30">
        <f>(COUNTA(O$13:O$43)-COUNTBLANK(O$13:O$43))-SUM(Q$6:Q$7)</f>
        <v>12</v>
      </c>
      <c r="R8" s="22" t="s">
        <v>13</v>
      </c>
    </row>
    <row r="9" spans="2:18" ht="19.5" thickBot="1" x14ac:dyDescent="0.45"/>
    <row r="10" spans="2:18" ht="19.5" thickBot="1" x14ac:dyDescent="0.45">
      <c r="C10" s="77">
        <v>4</v>
      </c>
      <c r="D10" s="78"/>
      <c r="E10" s="78"/>
      <c r="F10" s="79"/>
      <c r="G10" s="55">
        <f>IF(C10+1&gt;12,1,C10+1)</f>
        <v>5</v>
      </c>
      <c r="H10" s="56"/>
      <c r="I10" s="56"/>
      <c r="J10" s="57"/>
      <c r="K10" s="55">
        <f>IF(G10+1&gt;12,1,G10+1)</f>
        <v>6</v>
      </c>
      <c r="L10" s="56"/>
      <c r="M10" s="56"/>
      <c r="N10" s="57"/>
      <c r="O10" s="55">
        <f>IF(K10+1&gt;12,1,K10+1)</f>
        <v>7</v>
      </c>
      <c r="P10" s="56"/>
      <c r="Q10" s="56"/>
      <c r="R10" s="57"/>
    </row>
    <row r="11" spans="2:18" x14ac:dyDescent="0.4">
      <c r="B11" s="75" t="s">
        <v>2</v>
      </c>
      <c r="C11" s="58" t="s">
        <v>3</v>
      </c>
      <c r="D11" s="60" t="s">
        <v>4</v>
      </c>
      <c r="E11" s="60" t="s">
        <v>5</v>
      </c>
      <c r="F11" s="61"/>
      <c r="G11" s="58" t="s">
        <v>3</v>
      </c>
      <c r="H11" s="60" t="s">
        <v>4</v>
      </c>
      <c r="I11" s="60" t="s">
        <v>5</v>
      </c>
      <c r="J11" s="61"/>
      <c r="K11" s="58" t="s">
        <v>3</v>
      </c>
      <c r="L11" s="60" t="s">
        <v>4</v>
      </c>
      <c r="M11" s="60" t="s">
        <v>5</v>
      </c>
      <c r="N11" s="61"/>
      <c r="O11" s="58" t="s">
        <v>3</v>
      </c>
      <c r="P11" s="60" t="s">
        <v>4</v>
      </c>
      <c r="Q11" s="60" t="s">
        <v>5</v>
      </c>
      <c r="R11" s="61"/>
    </row>
    <row r="12" spans="2:18" ht="19.5" thickBot="1" x14ac:dyDescent="0.45">
      <c r="B12" s="76"/>
      <c r="C12" s="59"/>
      <c r="D12" s="68"/>
      <c r="E12" s="6" t="s">
        <v>6</v>
      </c>
      <c r="F12" s="7" t="s">
        <v>7</v>
      </c>
      <c r="G12" s="59"/>
      <c r="H12" s="68"/>
      <c r="I12" s="6" t="s">
        <v>6</v>
      </c>
      <c r="J12" s="7" t="s">
        <v>7</v>
      </c>
      <c r="K12" s="59"/>
      <c r="L12" s="68"/>
      <c r="M12" s="6" t="s">
        <v>6</v>
      </c>
      <c r="N12" s="7" t="s">
        <v>7</v>
      </c>
      <c r="O12" s="59"/>
      <c r="P12" s="68"/>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237</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237</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237</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237</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t="s">
        <v>237</v>
      </c>
      <c r="F15" s="39"/>
      <c r="G15" s="2" t="str">
        <f t="shared" si="1"/>
        <v>水</v>
      </c>
      <c r="H15" s="32" t="str">
        <f ca="1">OFFSET(INDIRECT(VLOOKUP(活動計画!G$10,data!$A$2:$B$13,2,FALSE)),$B15-1,0)</f>
        <v>憲法記念日</v>
      </c>
      <c r="I15" s="38"/>
      <c r="J15" s="39"/>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t="s">
        <v>237</v>
      </c>
    </row>
    <row r="16" spans="2:18" ht="24.95" customHeight="1" x14ac:dyDescent="0.4">
      <c r="B16" s="4">
        <f t="shared" si="4"/>
        <v>4</v>
      </c>
      <c r="C16" s="2" t="str">
        <f t="shared" si="0"/>
        <v>火</v>
      </c>
      <c r="D16" s="32" t="str">
        <f ca="1">OFFSET(INDIRECT(VLOOKUP(活動計画!C$10,data!$A$2:$B$13,2,FALSE)),$B16-1,0)</f>
        <v>新１年物品販売</v>
      </c>
      <c r="E16" s="38" t="s">
        <v>237</v>
      </c>
      <c r="F16" s="39"/>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t="s">
        <v>238</v>
      </c>
      <c r="N16" s="39" t="s">
        <v>238</v>
      </c>
      <c r="O16" s="45" t="str">
        <f t="shared" si="3"/>
        <v>火</v>
      </c>
      <c r="P16" s="32" t="str">
        <f ca="1">OFFSET(INDIRECT(VLOOKUP(活動計画!O$10,data!$A$2:$B$13,2,FALSE)),$B16-1,0)</f>
        <v>クラスマッチ（２年）</v>
      </c>
      <c r="Q16" s="38"/>
      <c r="R16" s="39"/>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t="s">
        <v>237</v>
      </c>
      <c r="O17" s="45" t="str">
        <f t="shared" si="3"/>
        <v>水</v>
      </c>
      <c r="P17" s="32" t="str">
        <f ca="1">OFFSET(INDIRECT(VLOOKUP(活動計画!O$10,data!$A$2:$B$13,2,FALSE)),$B17-1,0)</f>
        <v>クラスマッチ（１年）</v>
      </c>
      <c r="Q17" s="38"/>
      <c r="R17" s="39"/>
    </row>
    <row r="18" spans="2:18" ht="24.95" customHeight="1" x14ac:dyDescent="0.4">
      <c r="B18" s="4">
        <f t="shared" si="4"/>
        <v>6</v>
      </c>
      <c r="C18" s="2" t="str">
        <f t="shared" si="0"/>
        <v>木</v>
      </c>
      <c r="D18" s="32" t="str">
        <f ca="1">OFFSET(INDIRECT(VLOOKUP(活動計画!C$10,data!$A$2:$B$13,2,FALSE)),$B18-1,0)</f>
        <v>着任式・始業式</v>
      </c>
      <c r="E18" s="38"/>
      <c r="F18" s="39" t="s">
        <v>237</v>
      </c>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t="s">
        <v>237</v>
      </c>
      <c r="O18" s="45" t="str">
        <f t="shared" si="3"/>
        <v>木</v>
      </c>
      <c r="P18" s="32" t="str">
        <f ca="1">OFFSET(INDIRECT(VLOOKUP(活動計画!O$10,data!$A$2:$B$13,2,FALSE)),$B18-1,0)</f>
        <v>クラスマッチ（３年）</v>
      </c>
      <c r="Q18" s="38"/>
      <c r="R18" s="39" t="s">
        <v>237</v>
      </c>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t="s">
        <v>237</v>
      </c>
      <c r="O19" s="45" t="str">
        <f t="shared" si="3"/>
        <v>金</v>
      </c>
      <c r="P19" s="32" t="str">
        <f ca="1">OFFSET(INDIRECT(VLOOKUP(活動計画!O$10,data!$A$2:$B$13,2,FALSE)),$B19-1,0)</f>
        <v/>
      </c>
      <c r="Q19" s="38"/>
      <c r="R19" s="39" t="s">
        <v>237</v>
      </c>
    </row>
    <row r="20" spans="2:18" ht="24.95" customHeight="1" x14ac:dyDescent="0.4">
      <c r="B20" s="4">
        <f t="shared" si="4"/>
        <v>8</v>
      </c>
      <c r="C20" s="2" t="str">
        <f t="shared" si="0"/>
        <v>土</v>
      </c>
      <c r="D20" s="32" t="str">
        <f ca="1">OFFSET(INDIRECT(VLOOKUP(活動計画!C$10,data!$A$2:$B$13,2,FALSE)),$B20-1,0)</f>
        <v/>
      </c>
      <c r="E20" s="38"/>
      <c r="F20" s="39"/>
      <c r="G20" s="2" t="str">
        <f t="shared" si="1"/>
        <v>月</v>
      </c>
      <c r="H20" s="32" t="str">
        <f ca="1">OFFSET(INDIRECT(VLOOKUP(活動計画!G$10,data!$A$2:$B$13,2,FALSE)),$B20-1,0)</f>
        <v/>
      </c>
      <c r="I20" s="38"/>
      <c r="J20" s="39" t="s">
        <v>237</v>
      </c>
      <c r="K20" s="2" t="str">
        <f t="shared" si="2"/>
        <v>木</v>
      </c>
      <c r="L20" s="32" t="str">
        <f ca="1">OFFSET(INDIRECT(VLOOKUP(活動計画!K$10,data!$A$2:$B$13,2,FALSE)),$B20-1,0)</f>
        <v/>
      </c>
      <c r="M20" s="38"/>
      <c r="N20" s="39" t="s">
        <v>237</v>
      </c>
      <c r="O20" s="45" t="str">
        <f t="shared" si="3"/>
        <v>土</v>
      </c>
      <c r="P20" s="32" t="str">
        <f ca="1">OFFSET(INDIRECT(VLOOKUP(活動計画!O$10,data!$A$2:$B$13,2,FALSE)),$B20-1,0)</f>
        <v/>
      </c>
      <c r="Q20" s="38" t="s">
        <v>240</v>
      </c>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237</v>
      </c>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t="s">
        <v>237</v>
      </c>
    </row>
    <row r="23" spans="2:18" ht="24.95" customHeight="1" x14ac:dyDescent="0.4">
      <c r="B23" s="4">
        <f t="shared" si="4"/>
        <v>11</v>
      </c>
      <c r="C23" s="2" t="str">
        <f t="shared" si="0"/>
        <v>火</v>
      </c>
      <c r="D23" s="32" t="str">
        <f ca="1">OFFSET(INDIRECT(VLOOKUP(活動計画!C$10,data!$A$2:$B$13,2,FALSE)),$B23-1,0)</f>
        <v>及び自転車点検（6・7限）</v>
      </c>
      <c r="E23" s="38"/>
      <c r="F23" s="39" t="s">
        <v>237</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t="s">
        <v>237</v>
      </c>
    </row>
    <row r="24" spans="2:18" ht="24.95" customHeight="1" x14ac:dyDescent="0.4">
      <c r="B24" s="4">
        <f t="shared" si="4"/>
        <v>12</v>
      </c>
      <c r="C24" s="2" t="str">
        <f t="shared" si="0"/>
        <v>水</v>
      </c>
      <c r="D24" s="32" t="str">
        <f ca="1">OFFSET(INDIRECT(VLOOKUP(活動計画!C$10,data!$A$2:$B$13,2,FALSE)),$B24-1,0)</f>
        <v>部活動紹介</v>
      </c>
      <c r="E24" s="38"/>
      <c r="F24" s="39" t="s">
        <v>237</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t="s">
        <v>237</v>
      </c>
      <c r="O24" s="45" t="str">
        <f t="shared" si="3"/>
        <v>水</v>
      </c>
      <c r="P24" s="32" t="str">
        <f ca="1">OFFSET(INDIRECT(VLOOKUP(活動計画!O$10,data!$A$2:$B$13,2,FALSE)),$B24-1,0)</f>
        <v/>
      </c>
      <c r="Q24" s="38"/>
      <c r="R24" s="39" t="s">
        <v>237</v>
      </c>
    </row>
    <row r="25" spans="2:18" ht="24.95" customHeight="1" x14ac:dyDescent="0.4">
      <c r="B25" s="4">
        <f t="shared" si="4"/>
        <v>13</v>
      </c>
      <c r="C25" s="2" t="str">
        <f t="shared" si="0"/>
        <v>木</v>
      </c>
      <c r="D25" s="32" t="str">
        <f ca="1">OFFSET(INDIRECT(VLOOKUP(活動計画!C$10,data!$A$2:$B$13,2,FALSE)),$B25-1,0)</f>
        <v>1年きらめきOR③</v>
      </c>
      <c r="E25" s="38"/>
      <c r="F25" s="39" t="s">
        <v>237</v>
      </c>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237</v>
      </c>
      <c r="O25" s="45" t="str">
        <f t="shared" si="3"/>
        <v>木</v>
      </c>
      <c r="P25" s="32" t="str">
        <f ca="1">OFFSET(INDIRECT(VLOOKUP(活動計画!O$10,data!$A$2:$B$13,2,FALSE)),$B25-1,0)</f>
        <v/>
      </c>
      <c r="Q25" s="38"/>
      <c r="R25" s="39" t="s">
        <v>237</v>
      </c>
    </row>
    <row r="26" spans="2:18" ht="24.95" customHeight="1" x14ac:dyDescent="0.4">
      <c r="B26" s="4">
        <f t="shared" si="4"/>
        <v>14</v>
      </c>
      <c r="C26" s="2" t="str">
        <f t="shared" si="0"/>
        <v>金</v>
      </c>
      <c r="D26" s="32" t="str">
        <f ca="1">OFFSET(INDIRECT(VLOOKUP(活動計画!C$10,data!$A$2:$B$13,2,FALSE)),$B26-1,0)</f>
        <v>個人面談週間45分授業</v>
      </c>
      <c r="E26" s="38"/>
      <c r="F26" s="39" t="s">
        <v>237</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237</v>
      </c>
      <c r="O26" s="45" t="str">
        <f t="shared" si="3"/>
        <v>金</v>
      </c>
      <c r="P26" s="32" t="str">
        <f ca="1">OFFSET(INDIRECT(VLOOKUP(活動計画!O$10,data!$A$2:$B$13,2,FALSE)),$B26-1,0)</f>
        <v>2年大学説明会</v>
      </c>
      <c r="Q26" s="38"/>
      <c r="R26" s="39" t="s">
        <v>237</v>
      </c>
    </row>
    <row r="27" spans="2:18" ht="24.95" customHeight="1" x14ac:dyDescent="0.4">
      <c r="B27" s="4">
        <f t="shared" si="4"/>
        <v>15</v>
      </c>
      <c r="C27" s="2" t="str">
        <f t="shared" si="0"/>
        <v>土</v>
      </c>
      <c r="D27" s="32" t="str">
        <f ca="1">OFFSET(INDIRECT(VLOOKUP(活動計画!C$10,data!$A$2:$B$13,2,FALSE)),$B27-1,0)</f>
        <v/>
      </c>
      <c r="E27" s="38"/>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t="s">
        <v>237</v>
      </c>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237</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237</v>
      </c>
    </row>
    <row r="31" spans="2:18" ht="24.95" customHeight="1" x14ac:dyDescent="0.4">
      <c r="B31" s="4">
        <f t="shared" si="4"/>
        <v>19</v>
      </c>
      <c r="C31" s="2" t="str">
        <f t="shared" si="0"/>
        <v>水</v>
      </c>
      <c r="D31" s="32" t="str">
        <f ca="1">OFFSET(INDIRECT(VLOOKUP(活動計画!C$10,data!$A$2:$B$13,2,FALSE)),$B31-1,0)</f>
        <v/>
      </c>
      <c r="E31" s="38"/>
      <c r="F31" s="39" t="s">
        <v>237</v>
      </c>
      <c r="G31" s="2" t="str">
        <f t="shared" si="1"/>
        <v>金</v>
      </c>
      <c r="H31" s="32" t="str">
        <f ca="1">OFFSET(INDIRECT(VLOOKUP(活動計画!G$10,data!$A$2:$B$13,2,FALSE)),$B31-1,0)</f>
        <v>中間考査④</v>
      </c>
      <c r="I31" s="38"/>
      <c r="J31" s="39" t="s">
        <v>237</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237</v>
      </c>
    </row>
    <row r="32" spans="2:18" ht="24.95" customHeight="1" x14ac:dyDescent="0.4">
      <c r="B32" s="4">
        <f t="shared" si="4"/>
        <v>20</v>
      </c>
      <c r="C32" s="2" t="str">
        <f t="shared" si="0"/>
        <v>木</v>
      </c>
      <c r="D32" s="32" t="str">
        <f ca="1">OFFSET(INDIRECT(VLOOKUP(活動計画!C$10,data!$A$2:$B$13,2,FALSE)),$B32-1,0)</f>
        <v>内科検診</v>
      </c>
      <c r="E32" s="38"/>
      <c r="F32" s="39" t="s">
        <v>237</v>
      </c>
      <c r="G32" s="2" t="str">
        <f t="shared" si="1"/>
        <v>土</v>
      </c>
      <c r="H32" s="32" t="str">
        <f ca="1">OFFSET(INDIRECT(VLOOKUP(活動計画!G$10,data!$A$2:$B$13,2,FALSE)),$B32-1,0)</f>
        <v/>
      </c>
      <c r="I32" s="38"/>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237</v>
      </c>
    </row>
    <row r="33" spans="2:18" ht="24.95" customHeight="1" x14ac:dyDescent="0.4">
      <c r="B33" s="4">
        <f t="shared" si="4"/>
        <v>21</v>
      </c>
      <c r="C33" s="2" t="str">
        <f t="shared" si="0"/>
        <v>金</v>
      </c>
      <c r="D33" s="32" t="str">
        <f ca="1">OFFSET(INDIRECT(VLOOKUP(活動計画!C$10,data!$A$2:$B$13,2,FALSE)),$B33-1,0)</f>
        <v/>
      </c>
      <c r="E33" s="38"/>
      <c r="F33" s="39" t="s">
        <v>237</v>
      </c>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237</v>
      </c>
    </row>
    <row r="34" spans="2:18" ht="24.95" customHeight="1" x14ac:dyDescent="0.4">
      <c r="B34" s="4">
        <f t="shared" si="4"/>
        <v>22</v>
      </c>
      <c r="C34" s="2" t="str">
        <f t="shared" si="0"/>
        <v>土</v>
      </c>
      <c r="D34" s="32" t="str">
        <f ca="1">OFFSET(INDIRECT(VLOOKUP(活動計画!C$10,data!$A$2:$B$13,2,FALSE)),$B34-1,0)</f>
        <v/>
      </c>
      <c r="E34" s="38"/>
      <c r="F34" s="39"/>
      <c r="G34" s="2" t="str">
        <f t="shared" si="1"/>
        <v>月</v>
      </c>
      <c r="H34" s="32" t="str">
        <f ca="1">OFFSET(INDIRECT(VLOOKUP(活動計画!G$10,data!$A$2:$B$13,2,FALSE)),$B34-1,0)</f>
        <v>まとめの日</v>
      </c>
      <c r="I34" s="38"/>
      <c r="J34" s="39" t="s">
        <v>237</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237</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t="s">
        <v>237</v>
      </c>
      <c r="G36" s="2" t="str">
        <f t="shared" si="1"/>
        <v>水</v>
      </c>
      <c r="H36" s="32" t="str">
        <f ca="1">OFFSET(INDIRECT(VLOOKUP(活動計画!G$10,data!$A$2:$B$13,2,FALSE)),$B36-1,0)</f>
        <v>検尿一次</v>
      </c>
      <c r="I36" s="38"/>
      <c r="J36" s="39" t="s">
        <v>237</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t="s">
        <v>237</v>
      </c>
    </row>
    <row r="37" spans="2:18" ht="24.95" customHeight="1" x14ac:dyDescent="0.4">
      <c r="B37" s="4">
        <f t="shared" si="4"/>
        <v>25</v>
      </c>
      <c r="C37" s="2" t="str">
        <f t="shared" si="0"/>
        <v>火</v>
      </c>
      <c r="D37" s="32" t="str">
        <f ca="1">OFFSET(INDIRECT(VLOOKUP(活動計画!C$10,data!$A$2:$B$13,2,FALSE)),$B37-1,0)</f>
        <v>新体力テスト</v>
      </c>
      <c r="E37" s="38"/>
      <c r="F37" s="39" t="s">
        <v>237</v>
      </c>
      <c r="G37" s="2" t="str">
        <f t="shared" si="1"/>
        <v>木</v>
      </c>
      <c r="H37" s="32" t="str">
        <f ca="1">OFFSET(INDIRECT(VLOOKUP(活動計画!G$10,data!$A$2:$B$13,2,FALSE)),$B37-1,0)</f>
        <v>歯科検診</v>
      </c>
      <c r="I37" s="38"/>
      <c r="J37" s="39" t="s">
        <v>237</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237</v>
      </c>
    </row>
    <row r="38" spans="2:18" ht="24.95" customHeight="1" x14ac:dyDescent="0.4">
      <c r="B38" s="4">
        <f t="shared" si="4"/>
        <v>26</v>
      </c>
      <c r="C38" s="2" t="str">
        <f t="shared" si="0"/>
        <v>水</v>
      </c>
      <c r="D38" s="32" t="str">
        <f ca="1">OFFSET(INDIRECT(VLOOKUP(活動計画!C$10,data!$A$2:$B$13,2,FALSE)),$B38-1,0)</f>
        <v>１年心電図・レントゲン</v>
      </c>
      <c r="E38" s="38"/>
      <c r="F38" s="39" t="s">
        <v>237</v>
      </c>
      <c r="G38" s="2" t="str">
        <f t="shared" si="1"/>
        <v>金</v>
      </c>
      <c r="H38" s="32" t="str">
        <f ca="1">OFFSET(INDIRECT(VLOOKUP(活動計画!G$10,data!$A$2:$B$13,2,FALSE)),$B38-1,0)</f>
        <v>公開授業</v>
      </c>
      <c r="I38" s="38"/>
      <c r="J38" s="39" t="s">
        <v>237</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237</v>
      </c>
    </row>
    <row r="39" spans="2:18" ht="24.95" customHeight="1" x14ac:dyDescent="0.4">
      <c r="B39" s="4">
        <f t="shared" si="4"/>
        <v>27</v>
      </c>
      <c r="C39" s="2" t="str">
        <f t="shared" si="0"/>
        <v>木</v>
      </c>
      <c r="D39" s="32" t="str">
        <f ca="1">OFFSET(INDIRECT(VLOOKUP(活動計画!C$10,data!$A$2:$B$13,2,FALSE)),$B39-1,0)</f>
        <v/>
      </c>
      <c r="E39" s="38"/>
      <c r="F39" s="39" t="s">
        <v>237</v>
      </c>
      <c r="G39" s="2" t="str">
        <f t="shared" si="1"/>
        <v>土</v>
      </c>
      <c r="H39" s="32" t="str">
        <f ca="1">OFFSET(INDIRECT(VLOOKUP(活動計画!G$10,data!$A$2:$B$13,2,FALSE)),$B39-1,0)</f>
        <v>３年進研共通テスト模試</v>
      </c>
      <c r="I39" s="38"/>
      <c r="J39" s="39"/>
      <c r="K39" s="2" t="str">
        <f t="shared" si="2"/>
        <v>火</v>
      </c>
      <c r="L39" s="32" t="str">
        <f ca="1">OFFSET(INDIRECT(VLOOKUP(活動計画!K$10,data!$A$2:$B$13,2,FALSE)),$B39-1,0)</f>
        <v>期末考査④</v>
      </c>
      <c r="M39" s="38"/>
      <c r="N39" s="39" t="s">
        <v>237</v>
      </c>
      <c r="O39" s="45" t="str">
        <f t="shared" si="3"/>
        <v>木</v>
      </c>
      <c r="P39" s="32" t="str">
        <f ca="1">OFFSET(INDIRECT(VLOOKUP(活動計画!O$10,data!$A$2:$B$13,2,FALSE)),$B39-1,0)</f>
        <v/>
      </c>
      <c r="Q39" s="38"/>
      <c r="R39" s="39" t="s">
        <v>237</v>
      </c>
    </row>
    <row r="40" spans="2:18" ht="24.95" customHeight="1" x14ac:dyDescent="0.4">
      <c r="B40" s="4">
        <f t="shared" si="4"/>
        <v>28</v>
      </c>
      <c r="C40" s="2" t="str">
        <f t="shared" si="0"/>
        <v>金</v>
      </c>
      <c r="D40" s="32" t="str">
        <f ca="1">OFFSET(INDIRECT(VLOOKUP(活動計画!C$10,data!$A$2:$B$13,2,FALSE)),$B40-1,0)</f>
        <v>3年進路説明会</v>
      </c>
      <c r="E40" s="38"/>
      <c r="F40" s="39" t="s">
        <v>237</v>
      </c>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t="s">
        <v>237</v>
      </c>
      <c r="O40" s="45" t="str">
        <f t="shared" si="3"/>
        <v>金</v>
      </c>
      <c r="P40" s="32" t="str">
        <f ca="1">OFFSET(INDIRECT(VLOOKUP(活動計画!O$10,data!$A$2:$B$13,2,FALSE)),$B40-1,0)</f>
        <v/>
      </c>
      <c r="Q40" s="38"/>
      <c r="R40" s="39" t="s">
        <v>237</v>
      </c>
    </row>
    <row r="41" spans="2:18" ht="24.95" customHeight="1" x14ac:dyDescent="0.4">
      <c r="B41" s="4">
        <f t="shared" si="4"/>
        <v>29</v>
      </c>
      <c r="C41" s="2" t="str">
        <f t="shared" si="0"/>
        <v>土</v>
      </c>
      <c r="D41" s="32" t="str">
        <f ca="1">OFFSET(INDIRECT(VLOOKUP(活動計画!C$10,data!$A$2:$B$13,2,FALSE)),$B41-1,0)</f>
        <v>昭和の日</v>
      </c>
      <c r="E41" s="38" t="s">
        <v>238</v>
      </c>
      <c r="F41" s="39"/>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t="s">
        <v>237</v>
      </c>
      <c r="O41" s="45" t="str">
        <f t="shared" si="3"/>
        <v>土</v>
      </c>
      <c r="P41" s="32" t="str">
        <f ca="1">OFFSET(INDIRECT(VLOOKUP(活動計画!O$10,data!$A$2:$B$13,2,FALSE)),$B41-1,0)</f>
        <v>3年全統共通テスト模試</v>
      </c>
      <c r="Q41" s="38"/>
      <c r="R41" s="39"/>
    </row>
    <row r="42" spans="2:18" ht="24.95" customHeight="1" x14ac:dyDescent="0.4">
      <c r="B42" s="4">
        <f t="shared" si="4"/>
        <v>30</v>
      </c>
      <c r="C42" s="2" t="str">
        <f t="shared" si="0"/>
        <v>日</v>
      </c>
      <c r="D42" s="32" t="str">
        <f ca="1">OFFSET(INDIRECT(VLOOKUP(活動計画!C$10,data!$A$2:$B$13,2,FALSE)),$B42-1,0)</f>
        <v/>
      </c>
      <c r="E42" s="38" t="s">
        <v>238</v>
      </c>
      <c r="F42" s="39"/>
      <c r="G42" s="2" t="str">
        <f t="shared" si="1"/>
        <v>火</v>
      </c>
      <c r="H42" s="32" t="str">
        <f ca="1">OFFSET(INDIRECT(VLOOKUP(活動計画!G$10,data!$A$2:$B$13,2,FALSE)),$B42-1,0)</f>
        <v/>
      </c>
      <c r="I42" s="38"/>
      <c r="J42" s="39" t="s">
        <v>237</v>
      </c>
      <c r="K42" s="2" t="str">
        <f t="shared" si="2"/>
        <v>金</v>
      </c>
      <c r="L42" s="32" t="str">
        <f ca="1">OFFSET(INDIRECT(VLOOKUP(活動計画!K$10,data!$A$2:$B$13,2,FALSE)),$B42-1,0)</f>
        <v>身体測定</v>
      </c>
      <c r="M42" s="38"/>
      <c r="N42" s="39" t="s">
        <v>237</v>
      </c>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237</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t="s">
        <v>237</v>
      </c>
    </row>
    <row r="44" spans="2:18" x14ac:dyDescent="0.4">
      <c r="B44" s="69" t="s">
        <v>11</v>
      </c>
      <c r="C44" s="10" t="s">
        <v>12</v>
      </c>
      <c r="D44" s="11"/>
      <c r="E44" s="12"/>
      <c r="F44" s="13"/>
      <c r="G44" s="10" t="s">
        <v>12</v>
      </c>
      <c r="H44" s="11"/>
      <c r="I44" s="12"/>
      <c r="J44" s="13"/>
      <c r="K44" s="10" t="s">
        <v>12</v>
      </c>
      <c r="L44" s="11"/>
      <c r="M44" s="12"/>
      <c r="N44" s="13"/>
      <c r="O44" s="10" t="s">
        <v>12</v>
      </c>
      <c r="P44" s="11"/>
      <c r="Q44" s="12"/>
      <c r="R44" s="13"/>
    </row>
    <row r="45" spans="2:18" x14ac:dyDescent="0.4">
      <c r="B45" s="70"/>
      <c r="C45" s="62" t="s">
        <v>239</v>
      </c>
      <c r="D45" s="63"/>
      <c r="E45" s="63"/>
      <c r="F45" s="64"/>
      <c r="G45" s="62"/>
      <c r="H45" s="63"/>
      <c r="I45" s="63"/>
      <c r="J45" s="64"/>
      <c r="K45" s="62" t="s">
        <v>243</v>
      </c>
      <c r="L45" s="63"/>
      <c r="M45" s="63"/>
      <c r="N45" s="64"/>
      <c r="O45" s="62" t="s">
        <v>242</v>
      </c>
      <c r="P45" s="63"/>
      <c r="Q45" s="63"/>
      <c r="R45" s="64"/>
    </row>
    <row r="46" spans="2:18" x14ac:dyDescent="0.4">
      <c r="B46" s="70"/>
      <c r="C46" s="62" t="s">
        <v>244</v>
      </c>
      <c r="D46" s="63"/>
      <c r="E46" s="63"/>
      <c r="F46" s="64"/>
      <c r="G46" s="62"/>
      <c r="H46" s="63"/>
      <c r="I46" s="63"/>
      <c r="J46" s="64"/>
      <c r="K46" s="62" t="s">
        <v>239</v>
      </c>
      <c r="L46" s="80"/>
      <c r="M46" s="80"/>
      <c r="N46" s="64"/>
      <c r="O46" s="62" t="s">
        <v>241</v>
      </c>
      <c r="P46" s="63"/>
      <c r="Q46" s="63"/>
      <c r="R46" s="64"/>
    </row>
    <row r="47" spans="2:18" x14ac:dyDescent="0.4">
      <c r="B47" s="70"/>
      <c r="C47" s="62"/>
      <c r="D47" s="63"/>
      <c r="E47" s="63"/>
      <c r="F47" s="64"/>
      <c r="G47" s="62"/>
      <c r="H47" s="63"/>
      <c r="I47" s="63"/>
      <c r="J47" s="64"/>
      <c r="K47" s="52" t="s">
        <v>245</v>
      </c>
      <c r="L47" s="53"/>
      <c r="M47" s="53"/>
      <c r="N47" s="54"/>
      <c r="O47" s="62"/>
      <c r="P47" s="63"/>
      <c r="Q47" s="63"/>
      <c r="R47" s="64"/>
    </row>
    <row r="48" spans="2:18" ht="19.5" thickBot="1" x14ac:dyDescent="0.45">
      <c r="B48" s="71"/>
      <c r="C48" s="65"/>
      <c r="D48" s="66"/>
      <c r="E48" s="66"/>
      <c r="F48" s="67"/>
      <c r="G48" s="65"/>
      <c r="H48" s="66"/>
      <c r="I48" s="66"/>
      <c r="J48" s="67"/>
      <c r="K48" s="65"/>
      <c r="L48" s="66"/>
      <c r="M48" s="66"/>
      <c r="N48" s="67"/>
      <c r="O48" s="65"/>
      <c r="P48" s="66"/>
      <c r="Q48" s="66"/>
      <c r="R48" s="67"/>
    </row>
    <row r="49" spans="2:2" ht="9.9499999999999993" customHeight="1" x14ac:dyDescent="0.4"/>
    <row r="50" spans="2:2" x14ac:dyDescent="0.4">
      <c r="B50" s="35" t="s">
        <v>85</v>
      </c>
    </row>
  </sheetData>
  <sheetProtection sheet="1" objects="1" scenarios="1"/>
  <mergeCells count="34">
    <mergeCell ref="K48:N48"/>
    <mergeCell ref="C46:F46"/>
    <mergeCell ref="C47:F47"/>
    <mergeCell ref="C48:F48"/>
    <mergeCell ref="G46:J46"/>
    <mergeCell ref="G47:J47"/>
    <mergeCell ref="G48:J48"/>
    <mergeCell ref="H11:H12"/>
    <mergeCell ref="I11:J11"/>
    <mergeCell ref="C45:F45"/>
    <mergeCell ref="K46:N46"/>
    <mergeCell ref="G45:J45"/>
    <mergeCell ref="K45:N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fRule type="expression" dxfId="6" priority="16">
      <formula>OR($C13="土",$C13="日")</formula>
    </cfRule>
  </conditionalFormatting>
  <conditionalFormatting sqref="G13:J43">
    <cfRule type="expression" dxfId="5"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fRule type="expression" dxfId="4" priority="14">
      <formula>OR($G13="土",$G13="日")</formula>
    </cfRule>
  </conditionalFormatting>
  <conditionalFormatting sqref="K13:N43">
    <cfRule type="expression" dxfId="3"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fRule type="expression" dxfId="2" priority="12">
      <formula>OR($K13="土",$K13="日")</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data!$D$2:$D$5</xm:f>
          </x14:formula1>
          <xm:sqref>E13:F43 M13:N43 Q13:R43 I13:J43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2023-05-24T01:51:03Z</cp:lastPrinted>
  <dcterms:created xsi:type="dcterms:W3CDTF">2021-05-12T00:38:00Z</dcterms:created>
  <dcterms:modified xsi:type="dcterms:W3CDTF">2023-05-24T01:51:05Z</dcterms:modified>
</cp:coreProperties>
</file>